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1_Daten\04_Marketing\08_Blogs\Aktuell\"/>
    </mc:Choice>
  </mc:AlternateContent>
  <bookViews>
    <workbookView xWindow="0" yWindow="0" windowWidth="28357" windowHeight="11542" activeTab="1"/>
  </bookViews>
  <sheets>
    <sheet name="Einfaches Verfahren" sheetId="1" r:id="rId1"/>
    <sheet name="mit Iteration" sheetId="2" r:id="rId2"/>
    <sheet name="Iteration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B4" i="3" s="1"/>
  <c r="C4" i="3" l="1"/>
  <c r="C3" i="3"/>
  <c r="D4" i="3" l="1"/>
  <c r="I31" i="1"/>
  <c r="I30" i="1"/>
  <c r="I28" i="1"/>
  <c r="B5" i="3" l="1"/>
  <c r="J25" i="1"/>
  <c r="E27" i="1" s="1"/>
  <c r="I27" i="1" s="1"/>
  <c r="E29" i="1"/>
  <c r="I29" i="1" s="1"/>
  <c r="C5" i="3" l="1"/>
  <c r="D5" i="3" s="1"/>
  <c r="B6" i="3" s="1"/>
  <c r="C6" i="3" s="1"/>
  <c r="D6" i="3" s="1"/>
  <c r="B7" i="3" s="1"/>
  <c r="C7" i="3" s="1"/>
  <c r="D7" i="3" s="1"/>
  <c r="B8" i="3" s="1"/>
  <c r="C8" i="3" s="1"/>
  <c r="D8" i="3" s="1"/>
  <c r="B9" i="3" s="1"/>
  <c r="C9" i="3" s="1"/>
  <c r="D9" i="3" s="1"/>
  <c r="J34" i="1"/>
  <c r="J38" i="1" s="1"/>
  <c r="D14" i="3" l="1"/>
  <c r="I22" i="2" s="1"/>
  <c r="J24" i="2" l="1"/>
  <c r="E27" i="2" s="1"/>
  <c r="I27" i="2" s="1"/>
  <c r="E28" i="2" l="1"/>
  <c r="I28" i="2" s="1"/>
  <c r="E26" i="2"/>
  <c r="I26" i="2" s="1"/>
  <c r="E29" i="2"/>
  <c r="I29" i="2" s="1"/>
  <c r="J32" i="2" l="1"/>
  <c r="J36" i="2" s="1"/>
</calcChain>
</file>

<file path=xl/comments1.xml><?xml version="1.0" encoding="utf-8"?>
<comments xmlns="http://schemas.openxmlformats.org/spreadsheetml/2006/main">
  <authors>
    <author>Nadia Hediger</author>
  </authors>
  <commentList>
    <comment ref="I23" authorId="0" shapeId="0">
      <text>
        <r>
          <rPr>
            <b/>
            <sz val="9"/>
            <color indexed="81"/>
            <rFont val="Segoe UI"/>
            <family val="2"/>
          </rPr>
          <t xml:space="preserve">Nettoaufrechnung ohne Iteration: 
Auszahlung ohne Bonus netto bestimmen. Dann Bonus zu dieser Nettoauszahlung dazu rechnen. 
Manuelle Eingabe der Nettoaufrechnung bis Auszahlungsbetrag erreicht ist.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30" authorId="0" shapeId="0">
      <text>
        <r>
          <rPr>
            <b/>
            <sz val="9"/>
            <color indexed="81"/>
            <rFont val="Segoe UI"/>
            <family val="2"/>
          </rPr>
          <t xml:space="preserve">Firmenspezifisch
</t>
        </r>
      </text>
    </comment>
    <comment ref="G31" authorId="0" shapeId="0">
      <text>
        <r>
          <rPr>
            <b/>
            <sz val="9"/>
            <color indexed="81"/>
            <rFont val="Segoe UI"/>
            <family val="2"/>
          </rPr>
          <t xml:space="preserve">Firmenspezifisch
</t>
        </r>
      </text>
    </comment>
    <comment ref="J38" authorId="0" shapeId="0">
      <text>
        <r>
          <rPr>
            <b/>
            <sz val="9"/>
            <color indexed="81"/>
            <rFont val="Segoe UI"/>
            <family val="2"/>
          </rPr>
          <t xml:space="preserve">Auszahlung ohne Bonus Netto: CHF 15719.25
</t>
        </r>
      </text>
    </comment>
  </commentList>
</comments>
</file>

<file path=xl/comments2.xml><?xml version="1.0" encoding="utf-8"?>
<comments xmlns="http://schemas.openxmlformats.org/spreadsheetml/2006/main">
  <authors>
    <author>Nadia Hediger</author>
  </authors>
  <commentList>
    <comment ref="I22" authorId="0" shapeId="0">
      <text>
        <r>
          <rPr>
            <b/>
            <sz val="9"/>
            <color indexed="81"/>
            <rFont val="Segoe UI"/>
            <family val="2"/>
          </rPr>
          <t xml:space="preserve">Nettoaufrechnung mit Iteration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28" authorId="0" shapeId="0">
      <text>
        <r>
          <rPr>
            <b/>
            <sz val="9"/>
            <color indexed="81"/>
            <rFont val="Segoe UI"/>
            <family val="2"/>
          </rPr>
          <t xml:space="preserve">Firmenspezifisch
</t>
        </r>
      </text>
    </comment>
    <comment ref="G29" authorId="0" shapeId="0">
      <text>
        <r>
          <rPr>
            <b/>
            <sz val="9"/>
            <color indexed="81"/>
            <rFont val="Segoe UI"/>
            <family val="2"/>
          </rPr>
          <t xml:space="preserve">Firmenspezifisch
</t>
        </r>
      </text>
    </comment>
  </commentList>
</comments>
</file>

<file path=xl/comments3.xml><?xml version="1.0" encoding="utf-8"?>
<comments xmlns="http://schemas.openxmlformats.org/spreadsheetml/2006/main">
  <authors>
    <author>Nadia Hediger</author>
  </authors>
  <commentList>
    <comment ref="D1" authorId="0" shapeId="0">
      <text>
        <r>
          <rPr>
            <sz val="9"/>
            <color indexed="81"/>
            <rFont val="Segoe UI"/>
            <charset val="1"/>
          </rPr>
          <t xml:space="preserve">Prozentsatz der Sozialversicherungspflicht
AHV 5.125%
ALV 1.1%
NBU 0.35%
KGT 0.27%
Evtl. kommt noch ALV 2 und NBU Zusatz dazu
</t>
        </r>
      </text>
    </comment>
  </commentList>
</comments>
</file>

<file path=xl/sharedStrings.xml><?xml version="1.0" encoding="utf-8"?>
<sst xmlns="http://schemas.openxmlformats.org/spreadsheetml/2006/main" count="75" uniqueCount="45">
  <si>
    <t>Lohnabrechnung</t>
  </si>
  <si>
    <t>LBH Payroll AG</t>
  </si>
  <si>
    <t>KST:</t>
  </si>
  <si>
    <t>Pers-Nr. :</t>
  </si>
  <si>
    <t>Vertraulich / Persönlich</t>
  </si>
  <si>
    <t>Frau</t>
  </si>
  <si>
    <t>Musterstrasse 55</t>
  </si>
  <si>
    <t>Muster</t>
  </si>
  <si>
    <t>Bezeichnung</t>
  </si>
  <si>
    <t>Ansatz / Basis</t>
  </si>
  <si>
    <t>Anz./%</t>
  </si>
  <si>
    <t>Betrag</t>
  </si>
  <si>
    <t>Gesamt</t>
  </si>
  <si>
    <t>Brutto</t>
  </si>
  <si>
    <t>AHV - Beitrag</t>
  </si>
  <si>
    <t>ALV-Zusatzbeitrag</t>
  </si>
  <si>
    <t>Nichtberufsunfall</t>
  </si>
  <si>
    <t>Nettoaufrechnung</t>
  </si>
  <si>
    <t>Monatslohn</t>
  </si>
  <si>
    <t>KTG</t>
  </si>
  <si>
    <t>BVG</t>
  </si>
  <si>
    <t>Nettolohn</t>
  </si>
  <si>
    <t>Reduktion Geschäftswagen</t>
  </si>
  <si>
    <t>Ausbezahlter Lohn</t>
  </si>
  <si>
    <t>Bonus netto</t>
  </si>
  <si>
    <t>ALV - Beitrag</t>
  </si>
  <si>
    <t>Monika</t>
  </si>
  <si>
    <t>Meier</t>
  </si>
  <si>
    <t>Auszahlung</t>
  </si>
  <si>
    <t>CHF 25'713.25 auf Bankkonto der Aargauer Kantonalbank, CH00 0000 0000 0000 0000 0</t>
  </si>
  <si>
    <t>Iteration</t>
  </si>
  <si>
    <t>Differenz</t>
  </si>
  <si>
    <t>CHF 9'158.00 auf Bankkonto der Aargauer Kantonalbank, CH00 0000 0000 0000 0000 0</t>
  </si>
  <si>
    <t>In diesem Fall sind nur 7 Iterationen nötig. In anderen Fällen benötigt es mehrere Iterationen bis der Differenzbetrag 0.00 beträgt.</t>
  </si>
  <si>
    <t>Abzüge</t>
  </si>
  <si>
    <t xml:space="preserve">Bemerkung: </t>
  </si>
  <si>
    <t>Nur hier eine manuelle Eingabe eingeben</t>
  </si>
  <si>
    <t>Aufrechnung Geschäftswagen</t>
  </si>
  <si>
    <t>Im 0. Iterationsschritt werden die gesetzlichen  Abzüge  für das Bruttogehalt berechnet ( Beispiel Excel: Monatslohn CHF 5000.000 )</t>
  </si>
  <si>
    <t>Dieses Brutto wird erhöht um die Nettozulage, im 1. Iterationsschritt werden die Abzüge für dieses erhöhte Brutto errechnet ( Beispiel Excel: + Bonus Netto CHF 3000.00 )</t>
  </si>
  <si>
    <t>Die Differenz der beiden Abzüge, ist der Abzug für die Nettozusage. Diesen Abzug übernimmt der Arbeitgeber ( Beispiel Excel: CHF 205.35 )</t>
  </si>
  <si>
    <t xml:space="preserve">Da die Übernahme einen steuer- und beitragspflichtigen geldwerten  Vorteil  bedeutet,  muss das  Brutto zusätzlich um den übernommenen Abzug erhöht werden. </t>
  </si>
  <si>
    <t>Dieser neue Bruttobetrag bildet das Brutto für den 2. Iterationsschritt ( Beispiel Excel: CHF 8205.35 )</t>
  </si>
  <si>
    <t xml:space="preserve">In jedem Iterationsschritt werden die Abzüge berechnet und die Summer der Abzüge gebildet, die der Arbeitgeber übernimmt. Diese Summe wird abgezogen von der im letzten Iterationsschritt gebildeten Differenz. </t>
  </si>
  <si>
    <t>Diese Differenz erhöht das Brutto  für den nächste Iterationsschritt. Die Iteration ist beendet, wenn die Differenz Null 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</si>
</sst>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7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FF0000"/>
      <name val="Calibri"/>
      <family val="2"/>
      <scheme val="minor"/>
    </font>
    <font>
      <sz val="9"/>
      <color indexed="81"/>
      <name val="Segoe UI"/>
      <charset val="1"/>
    </font>
    <font>
      <i/>
      <sz val="11"/>
      <color rgb="FF1F497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1" xfId="0" applyFont="1" applyBorder="1"/>
    <xf numFmtId="2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Border="1"/>
    <xf numFmtId="0" fontId="4" fillId="0" borderId="0" xfId="0" applyFont="1" applyAlignment="1">
      <alignment wrapText="1"/>
    </xf>
    <xf numFmtId="0" fontId="0" fillId="2" borderId="0" xfId="0" applyFill="1"/>
    <xf numFmtId="164" fontId="0" fillId="2" borderId="0" xfId="0" applyNumberFormat="1" applyFill="1"/>
    <xf numFmtId="0" fontId="0" fillId="0" borderId="0" xfId="0" applyFill="1"/>
    <xf numFmtId="2" fontId="0" fillId="0" borderId="0" xfId="0" applyNumberFormat="1" applyFill="1"/>
    <xf numFmtId="0" fontId="6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42"/>
  <sheetViews>
    <sheetView workbookViewId="0">
      <selection activeCell="F25" sqref="F25"/>
    </sheetView>
  </sheetViews>
  <sheetFormatPr baseColWidth="10" defaultRowHeight="14.4" x14ac:dyDescent="0.3"/>
  <cols>
    <col min="1" max="1" width="4" customWidth="1"/>
    <col min="5" max="5" width="13.19921875" bestFit="1" customWidth="1"/>
    <col min="6" max="6" width="4.59765625" customWidth="1"/>
    <col min="8" max="8" width="5.19921875" customWidth="1"/>
    <col min="10" max="10" width="9.59765625" customWidth="1"/>
  </cols>
  <sheetData>
    <row r="2" spans="2:10" x14ac:dyDescent="0.3">
      <c r="B2" t="s">
        <v>0</v>
      </c>
      <c r="E2" s="1">
        <v>43678</v>
      </c>
      <c r="F2" s="1"/>
      <c r="I2" t="s">
        <v>1</v>
      </c>
    </row>
    <row r="6" spans="2:10" x14ac:dyDescent="0.3">
      <c r="I6" t="s">
        <v>3</v>
      </c>
      <c r="J6">
        <v>235555</v>
      </c>
    </row>
    <row r="7" spans="2:10" x14ac:dyDescent="0.3">
      <c r="I7" t="s">
        <v>2</v>
      </c>
      <c r="J7">
        <v>9403</v>
      </c>
    </row>
    <row r="9" spans="2:10" x14ac:dyDescent="0.3">
      <c r="B9" s="2" t="s">
        <v>4</v>
      </c>
    </row>
    <row r="11" spans="2:10" x14ac:dyDescent="0.3">
      <c r="B11" t="s">
        <v>5</v>
      </c>
    </row>
    <row r="12" spans="2:10" x14ac:dyDescent="0.3">
      <c r="B12" t="s">
        <v>26</v>
      </c>
      <c r="C12" t="s">
        <v>27</v>
      </c>
    </row>
    <row r="13" spans="2:10" x14ac:dyDescent="0.3">
      <c r="B13" t="s">
        <v>6</v>
      </c>
    </row>
    <row r="14" spans="2:10" x14ac:dyDescent="0.3">
      <c r="B14" s="7">
        <v>5000</v>
      </c>
      <c r="C14" t="s">
        <v>7</v>
      </c>
    </row>
    <row r="18" spans="2:10" x14ac:dyDescent="0.3">
      <c r="B18" s="3" t="s">
        <v>8</v>
      </c>
      <c r="C18" s="3"/>
      <c r="D18" s="3"/>
      <c r="E18" s="3" t="s">
        <v>9</v>
      </c>
      <c r="F18" s="3"/>
      <c r="G18" s="3" t="s">
        <v>10</v>
      </c>
      <c r="H18" s="3"/>
      <c r="I18" s="3" t="s">
        <v>11</v>
      </c>
      <c r="J18" s="3" t="s">
        <v>12</v>
      </c>
    </row>
    <row r="20" spans="2:10" x14ac:dyDescent="0.3">
      <c r="B20" t="s">
        <v>18</v>
      </c>
      <c r="I20" s="4">
        <v>18923</v>
      </c>
    </row>
    <row r="21" spans="2:10" x14ac:dyDescent="0.3">
      <c r="B21" t="s">
        <v>37</v>
      </c>
      <c r="I21" s="4">
        <v>555</v>
      </c>
    </row>
    <row r="22" spans="2:10" x14ac:dyDescent="0.3">
      <c r="B22" t="s">
        <v>24</v>
      </c>
      <c r="I22" s="4">
        <v>10000</v>
      </c>
    </row>
    <row r="23" spans="2:10" x14ac:dyDescent="0.3">
      <c r="B23" t="s">
        <v>17</v>
      </c>
      <c r="I23" s="4">
        <v>596</v>
      </c>
    </row>
    <row r="24" spans="2:10" x14ac:dyDescent="0.3">
      <c r="J24" s="4"/>
    </row>
    <row r="25" spans="2:10" x14ac:dyDescent="0.3">
      <c r="B25" t="s">
        <v>13</v>
      </c>
      <c r="J25" s="4">
        <f>SUM(I20:I23)</f>
        <v>30074</v>
      </c>
    </row>
    <row r="27" spans="2:10" x14ac:dyDescent="0.3">
      <c r="B27" t="s">
        <v>14</v>
      </c>
      <c r="E27" s="4">
        <f>J25</f>
        <v>30074</v>
      </c>
      <c r="F27" s="4"/>
      <c r="G27" s="6">
        <v>5.1249999999999997E-2</v>
      </c>
      <c r="I27" s="4">
        <f>MROUND(E27*G27,0.05)</f>
        <v>1541.3000000000002</v>
      </c>
    </row>
    <row r="28" spans="2:10" x14ac:dyDescent="0.3">
      <c r="B28" t="s">
        <v>25</v>
      </c>
      <c r="E28" s="4">
        <v>12350</v>
      </c>
      <c r="F28" s="4"/>
      <c r="G28" s="5">
        <v>1.0999999999999999E-2</v>
      </c>
      <c r="I28" s="4">
        <f>MROUND(E28*G28,0.05)</f>
        <v>135.85</v>
      </c>
    </row>
    <row r="29" spans="2:10" x14ac:dyDescent="0.3">
      <c r="B29" t="s">
        <v>15</v>
      </c>
      <c r="E29" s="4">
        <f>E27-E28</f>
        <v>17724</v>
      </c>
      <c r="F29" s="4"/>
      <c r="G29" s="5">
        <v>5.0000000000000001E-3</v>
      </c>
      <c r="I29" s="4">
        <f>MROUND(E29*G29,0.05)</f>
        <v>88.600000000000009</v>
      </c>
    </row>
    <row r="30" spans="2:10" x14ac:dyDescent="0.3">
      <c r="B30" t="s">
        <v>16</v>
      </c>
      <c r="E30" s="4">
        <v>12350</v>
      </c>
      <c r="F30" s="4"/>
      <c r="G30" s="5">
        <v>3.5200000000000001E-3</v>
      </c>
      <c r="I30" s="4">
        <f>MROUND(E30*G30,0.05)</f>
        <v>43.45</v>
      </c>
    </row>
    <row r="31" spans="2:10" x14ac:dyDescent="0.3">
      <c r="B31" t="s">
        <v>19</v>
      </c>
      <c r="E31" s="4">
        <v>19478</v>
      </c>
      <c r="F31" s="4"/>
      <c r="G31" s="5">
        <v>2.65E-3</v>
      </c>
      <c r="I31" s="4">
        <f>MROUND(E31*G31,0.05)</f>
        <v>51.6</v>
      </c>
    </row>
    <row r="32" spans="2:10" x14ac:dyDescent="0.3">
      <c r="B32" t="s">
        <v>20</v>
      </c>
      <c r="I32" s="4">
        <v>1938.95</v>
      </c>
    </row>
    <row r="34" spans="2:10" x14ac:dyDescent="0.3">
      <c r="B34" t="s">
        <v>21</v>
      </c>
      <c r="J34" s="4">
        <f>J25-I27-I28-I29-I30-I32-I31</f>
        <v>26274.250000000004</v>
      </c>
    </row>
    <row r="36" spans="2:10" x14ac:dyDescent="0.3">
      <c r="B36" t="s">
        <v>22</v>
      </c>
      <c r="J36" s="4">
        <v>-555</v>
      </c>
    </row>
    <row r="38" spans="2:10" x14ac:dyDescent="0.3">
      <c r="B38" t="s">
        <v>23</v>
      </c>
      <c r="J38" s="4">
        <f>MROUND(J34+J36,0.05)</f>
        <v>25719.25</v>
      </c>
    </row>
    <row r="39" spans="2:10" s="9" customFormat="1" ht="6.65" customHeight="1" x14ac:dyDescent="0.3">
      <c r="B39" s="8"/>
      <c r="C39" s="8"/>
      <c r="D39" s="8"/>
      <c r="E39" s="8"/>
      <c r="F39" s="8"/>
      <c r="G39" s="8"/>
      <c r="H39" s="8"/>
      <c r="I39" s="8"/>
      <c r="J39" s="8"/>
    </row>
    <row r="40" spans="2:10" x14ac:dyDescent="0.3">
      <c r="B40" s="9"/>
    </row>
    <row r="41" spans="2:10" x14ac:dyDescent="0.3">
      <c r="B41" t="s">
        <v>28</v>
      </c>
    </row>
    <row r="42" spans="2:10" x14ac:dyDescent="0.3">
      <c r="B42" t="s">
        <v>29</v>
      </c>
    </row>
  </sheetData>
  <pageMargins left="0.7" right="0.7" top="0.78740157499999996" bottom="0.78740157499999996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40"/>
  <sheetViews>
    <sheetView tabSelected="1" workbookViewId="0">
      <selection activeCell="G29" sqref="G26:G29"/>
    </sheetView>
  </sheetViews>
  <sheetFormatPr baseColWidth="10" defaultRowHeight="14.4" x14ac:dyDescent="0.3"/>
  <cols>
    <col min="1" max="1" width="4" customWidth="1"/>
    <col min="5" max="5" width="13.19921875" bestFit="1" customWidth="1"/>
    <col min="6" max="6" width="4.59765625" customWidth="1"/>
    <col min="8" max="8" width="5.19921875" customWidth="1"/>
    <col min="10" max="10" width="9.59765625" customWidth="1"/>
  </cols>
  <sheetData>
    <row r="2" spans="2:10" x14ac:dyDescent="0.3">
      <c r="B2" t="s">
        <v>0</v>
      </c>
      <c r="E2" s="1">
        <v>43678</v>
      </c>
      <c r="F2" s="1"/>
      <c r="I2" t="s">
        <v>1</v>
      </c>
    </row>
    <row r="6" spans="2:10" x14ac:dyDescent="0.3">
      <c r="I6" t="s">
        <v>3</v>
      </c>
      <c r="J6">
        <v>235555</v>
      </c>
    </row>
    <row r="7" spans="2:10" x14ac:dyDescent="0.3">
      <c r="I7" t="s">
        <v>2</v>
      </c>
      <c r="J7">
        <v>9403</v>
      </c>
    </row>
    <row r="9" spans="2:10" x14ac:dyDescent="0.3">
      <c r="B9" s="2" t="s">
        <v>4</v>
      </c>
    </row>
    <row r="11" spans="2:10" x14ac:dyDescent="0.3">
      <c r="B11" t="s">
        <v>5</v>
      </c>
    </row>
    <row r="12" spans="2:10" x14ac:dyDescent="0.3">
      <c r="B12" t="s">
        <v>26</v>
      </c>
      <c r="C12" t="s">
        <v>27</v>
      </c>
    </row>
    <row r="13" spans="2:10" x14ac:dyDescent="0.3">
      <c r="B13" t="s">
        <v>6</v>
      </c>
    </row>
    <row r="14" spans="2:10" x14ac:dyDescent="0.3">
      <c r="B14" s="7">
        <v>5000</v>
      </c>
      <c r="C14" t="s">
        <v>7</v>
      </c>
    </row>
    <row r="18" spans="2:10" x14ac:dyDescent="0.3">
      <c r="B18" s="3" t="s">
        <v>8</v>
      </c>
      <c r="C18" s="3"/>
      <c r="D18" s="3"/>
      <c r="E18" s="3" t="s">
        <v>9</v>
      </c>
      <c r="F18" s="3"/>
      <c r="G18" s="3" t="s">
        <v>10</v>
      </c>
      <c r="H18" s="3"/>
      <c r="I18" s="3" t="s">
        <v>11</v>
      </c>
      <c r="J18" s="3" t="s">
        <v>12</v>
      </c>
    </row>
    <row r="20" spans="2:10" x14ac:dyDescent="0.3">
      <c r="B20" t="s">
        <v>18</v>
      </c>
      <c r="I20" s="4">
        <v>5000</v>
      </c>
    </row>
    <row r="21" spans="2:10" x14ac:dyDescent="0.3">
      <c r="B21" t="s">
        <v>24</v>
      </c>
      <c r="I21" s="4">
        <v>3000</v>
      </c>
    </row>
    <row r="22" spans="2:10" x14ac:dyDescent="0.3">
      <c r="B22" t="s">
        <v>17</v>
      </c>
      <c r="I22" s="4">
        <f>MROUND(Iteration!D14,0.05)</f>
        <v>220.45000000000002</v>
      </c>
    </row>
    <row r="23" spans="2:10" x14ac:dyDescent="0.3">
      <c r="J23" s="4"/>
    </row>
    <row r="24" spans="2:10" x14ac:dyDescent="0.3">
      <c r="B24" t="s">
        <v>13</v>
      </c>
      <c r="J24" s="4">
        <f>SUM(I20:I22)</f>
        <v>8220.4500000000007</v>
      </c>
    </row>
    <row r="26" spans="2:10" x14ac:dyDescent="0.3">
      <c r="B26" t="s">
        <v>14</v>
      </c>
      <c r="E26" s="4">
        <f>J24</f>
        <v>8220.4500000000007</v>
      </c>
      <c r="F26" s="4"/>
      <c r="G26" s="6">
        <v>5.1249999999999997E-2</v>
      </c>
      <c r="I26" s="4">
        <f>MROUND(E26*G26,0.05)</f>
        <v>421.3</v>
      </c>
    </row>
    <row r="27" spans="2:10" x14ac:dyDescent="0.3">
      <c r="B27" t="s">
        <v>25</v>
      </c>
      <c r="E27" s="4">
        <f>J24</f>
        <v>8220.4500000000007</v>
      </c>
      <c r="F27" s="4"/>
      <c r="G27" s="5">
        <v>1.0999999999999999E-2</v>
      </c>
      <c r="I27" s="4">
        <f>MROUND(E27*G27,0.05)</f>
        <v>90.4</v>
      </c>
    </row>
    <row r="28" spans="2:10" x14ac:dyDescent="0.3">
      <c r="B28" t="s">
        <v>16</v>
      </c>
      <c r="E28" s="4">
        <f>J24</f>
        <v>8220.4500000000007</v>
      </c>
      <c r="F28" s="4"/>
      <c r="G28" s="5">
        <v>3.5200000000000001E-3</v>
      </c>
      <c r="I28" s="4">
        <f>MROUND(E28*G28,0.05)</f>
        <v>28.950000000000003</v>
      </c>
    </row>
    <row r="29" spans="2:10" x14ac:dyDescent="0.3">
      <c r="B29" t="s">
        <v>19</v>
      </c>
      <c r="E29" s="4">
        <f>J24</f>
        <v>8220.4500000000007</v>
      </c>
      <c r="F29" s="4"/>
      <c r="G29" s="5">
        <v>2.65E-3</v>
      </c>
      <c r="I29" s="4">
        <f>MROUND(E29*G29,0.05)</f>
        <v>21.8</v>
      </c>
    </row>
    <row r="30" spans="2:10" x14ac:dyDescent="0.3">
      <c r="B30" t="s">
        <v>20</v>
      </c>
      <c r="I30" s="4">
        <v>500</v>
      </c>
    </row>
    <row r="32" spans="2:10" x14ac:dyDescent="0.3">
      <c r="B32" t="s">
        <v>21</v>
      </c>
      <c r="J32" s="4">
        <f>J24-I26-I27-I28-I29-I30</f>
        <v>7158.0000000000009</v>
      </c>
    </row>
    <row r="34" spans="2:10" x14ac:dyDescent="0.3">
      <c r="B34" t="s">
        <v>22</v>
      </c>
      <c r="J34" s="4"/>
    </row>
    <row r="36" spans="2:10" x14ac:dyDescent="0.3">
      <c r="B36" t="s">
        <v>23</v>
      </c>
      <c r="J36" s="4">
        <f>MROUND(J32+J34,0.05)</f>
        <v>7158</v>
      </c>
    </row>
    <row r="37" spans="2:10" s="9" customFormat="1" ht="6.65" customHeight="1" x14ac:dyDescent="0.3">
      <c r="B37" s="8"/>
      <c r="C37" s="8"/>
      <c r="D37" s="8"/>
      <c r="E37" s="8"/>
      <c r="F37" s="8"/>
      <c r="G37" s="8"/>
      <c r="H37" s="8"/>
      <c r="I37" s="8"/>
      <c r="J37" s="8"/>
    </row>
    <row r="38" spans="2:10" x14ac:dyDescent="0.3">
      <c r="B38" s="9"/>
    </row>
    <row r="39" spans="2:10" x14ac:dyDescent="0.3">
      <c r="B39" t="s">
        <v>28</v>
      </c>
    </row>
    <row r="40" spans="2:10" x14ac:dyDescent="0.3">
      <c r="B40" t="s">
        <v>32</v>
      </c>
    </row>
  </sheetData>
  <pageMargins left="0.7" right="0.7" top="0.78740157499999996" bottom="0.78740157499999996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5"/>
  <sheetViews>
    <sheetView workbookViewId="0">
      <selection activeCell="A35" sqref="A35"/>
    </sheetView>
  </sheetViews>
  <sheetFormatPr baseColWidth="10" defaultRowHeight="14.4" x14ac:dyDescent="0.3"/>
  <cols>
    <col min="5" max="5" width="12.69921875" customWidth="1"/>
  </cols>
  <sheetData>
    <row r="1" spans="1:6" x14ac:dyDescent="0.3">
      <c r="A1" t="s">
        <v>30</v>
      </c>
      <c r="D1" s="12">
        <v>6.8449999999999997E-2</v>
      </c>
    </row>
    <row r="2" spans="1:6" x14ac:dyDescent="0.3">
      <c r="A2" t="s">
        <v>30</v>
      </c>
      <c r="B2" t="s">
        <v>13</v>
      </c>
      <c r="C2" t="s">
        <v>34</v>
      </c>
      <c r="D2" t="s">
        <v>31</v>
      </c>
      <c r="F2" s="13"/>
    </row>
    <row r="3" spans="1:6" x14ac:dyDescent="0.3">
      <c r="A3">
        <v>1</v>
      </c>
      <c r="B3" s="14">
        <f>'mit Iteration'!I20</f>
        <v>5000</v>
      </c>
      <c r="C3">
        <f>B3*$D$1</f>
        <v>342.25</v>
      </c>
      <c r="F3" s="13"/>
    </row>
    <row r="4" spans="1:6" x14ac:dyDescent="0.3">
      <c r="A4">
        <v>2</v>
      </c>
      <c r="B4" s="14">
        <f>B3+'mit Iteration'!I21</f>
        <v>8000</v>
      </c>
      <c r="C4">
        <f>B4*$D$1</f>
        <v>547.6</v>
      </c>
      <c r="D4">
        <f>C4-C3</f>
        <v>205.35000000000002</v>
      </c>
      <c r="F4" s="13"/>
    </row>
    <row r="5" spans="1:6" x14ac:dyDescent="0.3">
      <c r="A5">
        <v>3</v>
      </c>
      <c r="B5">
        <f>B4+D4</f>
        <v>8205.35</v>
      </c>
      <c r="C5">
        <f>B5*$D$1</f>
        <v>561.65620750000005</v>
      </c>
      <c r="D5">
        <f>C5-C4</f>
        <v>14.056207500000028</v>
      </c>
      <c r="E5" s="10"/>
      <c r="F5" s="13"/>
    </row>
    <row r="6" spans="1:6" x14ac:dyDescent="0.3">
      <c r="A6">
        <v>4</v>
      </c>
      <c r="B6">
        <f t="shared" ref="B6:B9" si="0">B5+D5</f>
        <v>8219.4062075000002</v>
      </c>
      <c r="C6">
        <f t="shared" ref="C6:C9" si="1">B6*$D$1</f>
        <v>562.61835490337501</v>
      </c>
      <c r="D6">
        <f t="shared" ref="D6:D9" si="2">C6-C5</f>
        <v>0.96214740337495641</v>
      </c>
      <c r="E6" s="4"/>
      <c r="F6" s="13"/>
    </row>
    <row r="7" spans="1:6" x14ac:dyDescent="0.3">
      <c r="A7">
        <v>5</v>
      </c>
      <c r="B7">
        <f t="shared" si="0"/>
        <v>8220.3683549033758</v>
      </c>
      <c r="C7">
        <f t="shared" si="1"/>
        <v>562.68421389313608</v>
      </c>
      <c r="D7">
        <f t="shared" si="2"/>
        <v>6.5858989761068187E-2</v>
      </c>
    </row>
    <row r="8" spans="1:6" x14ac:dyDescent="0.3">
      <c r="A8">
        <v>6</v>
      </c>
      <c r="B8">
        <f t="shared" si="0"/>
        <v>8220.434213893137</v>
      </c>
      <c r="C8">
        <f t="shared" si="1"/>
        <v>562.68872194098515</v>
      </c>
      <c r="D8">
        <f t="shared" si="2"/>
        <v>4.5080478490717724E-3</v>
      </c>
    </row>
    <row r="9" spans="1:6" x14ac:dyDescent="0.3">
      <c r="A9">
        <v>7</v>
      </c>
      <c r="B9">
        <f t="shared" si="0"/>
        <v>8220.4387219409855</v>
      </c>
      <c r="C9">
        <f t="shared" si="1"/>
        <v>562.68903051686038</v>
      </c>
      <c r="D9">
        <f t="shared" si="2"/>
        <v>3.0857587523769325E-4</v>
      </c>
    </row>
    <row r="10" spans="1:6" x14ac:dyDescent="0.3">
      <c r="A10">
        <v>8</v>
      </c>
    </row>
    <row r="11" spans="1:6" x14ac:dyDescent="0.3">
      <c r="A11">
        <v>9</v>
      </c>
    </row>
    <row r="12" spans="1:6" x14ac:dyDescent="0.3">
      <c r="A12">
        <v>10</v>
      </c>
    </row>
    <row r="14" spans="1:6" x14ac:dyDescent="0.3">
      <c r="D14">
        <f>SUM(D4:D13)</f>
        <v>220.43903051686038</v>
      </c>
    </row>
    <row r="17" spans="1:2" x14ac:dyDescent="0.3">
      <c r="A17" t="s">
        <v>33</v>
      </c>
    </row>
    <row r="20" spans="1:2" x14ac:dyDescent="0.3">
      <c r="A20" s="11" t="s">
        <v>35</v>
      </c>
      <c r="B20" t="s">
        <v>36</v>
      </c>
    </row>
    <row r="23" spans="1:2" x14ac:dyDescent="0.3">
      <c r="A23" s="15" t="s">
        <v>38</v>
      </c>
    </row>
    <row r="24" spans="1:2" x14ac:dyDescent="0.3">
      <c r="A24" s="15" t="s">
        <v>39</v>
      </c>
    </row>
    <row r="25" spans="1:2" x14ac:dyDescent="0.3">
      <c r="A25" s="15" t="s">
        <v>40</v>
      </c>
    </row>
    <row r="26" spans="1:2" x14ac:dyDescent="0.3">
      <c r="A26" s="15" t="s">
        <v>41</v>
      </c>
    </row>
    <row r="27" spans="1:2" x14ac:dyDescent="0.3">
      <c r="A27" s="15" t="s">
        <v>42</v>
      </c>
    </row>
    <row r="28" spans="1:2" x14ac:dyDescent="0.3">
      <c r="A28" s="15" t="s">
        <v>43</v>
      </c>
    </row>
    <row r="29" spans="1:2" x14ac:dyDescent="0.3">
      <c r="A29" s="15" t="s">
        <v>44</v>
      </c>
    </row>
    <row r="35" spans="1:1" x14ac:dyDescent="0.3">
      <c r="A35" s="15"/>
    </row>
  </sheetData>
  <pageMargins left="0.7" right="0.7" top="0.78740157499999996" bottom="0.78740157499999996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Einfaches Verfahren</vt:lpstr>
      <vt:lpstr>mit Iteration</vt:lpstr>
      <vt:lpstr>Iteration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Hediger</dc:creator>
  <cp:lastModifiedBy>Nadia Hediger</cp:lastModifiedBy>
  <dcterms:created xsi:type="dcterms:W3CDTF">2019-07-23T14:03:48Z</dcterms:created>
  <dcterms:modified xsi:type="dcterms:W3CDTF">2019-09-11T12:53:57Z</dcterms:modified>
</cp:coreProperties>
</file>